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SCH\A00004_Caramy_Issole_N\05_A_graver\A00004_Caramy_Issole\01_Rapports_livrables\03_Phase_4\04_Calculs_et_trasmission_durant_Phase4\"/>
    </mc:Choice>
  </mc:AlternateContent>
  <bookViews>
    <workbookView xWindow="0" yWindow="0" windowWidth="28800" windowHeight="12492" activeTab="1"/>
  </bookViews>
  <sheets>
    <sheet name="Bilans_EVP" sheetId="9" r:id="rId1"/>
    <sheet name="Pnet_canaux_actuels" sheetId="10" r:id="rId2"/>
    <sheet name="Pnet_canaux_potentiels" sheetId="1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9" l="1"/>
  <c r="D22" i="9"/>
  <c r="E22" i="9"/>
  <c r="F22" i="9"/>
  <c r="B22" i="9"/>
  <c r="C14" i="9"/>
  <c r="D14" i="9"/>
  <c r="E14" i="9"/>
  <c r="F14" i="9"/>
  <c r="G14" i="9"/>
  <c r="H14" i="9"/>
  <c r="B14" i="9"/>
  <c r="C8" i="10" l="1"/>
  <c r="B8" i="10"/>
  <c r="C16" i="11"/>
  <c r="E16" i="11"/>
  <c r="F16" i="11"/>
  <c r="B16" i="11"/>
  <c r="G8" i="11"/>
  <c r="H8" i="11"/>
  <c r="C8" i="11"/>
  <c r="B8" i="11"/>
  <c r="D16" i="11"/>
  <c r="E8" i="11"/>
  <c r="D8" i="11"/>
  <c r="F8" i="11"/>
  <c r="C16" i="10"/>
  <c r="B16" i="10"/>
  <c r="D16" i="10"/>
  <c r="E16" i="10"/>
  <c r="F16" i="10"/>
  <c r="F8" i="10"/>
  <c r="G8" i="10"/>
  <c r="H8" i="10"/>
  <c r="E8" i="10"/>
  <c r="D8" i="10"/>
  <c r="C5" i="9" l="1"/>
  <c r="D5" i="9"/>
  <c r="E5" i="9"/>
  <c r="F5" i="9"/>
  <c r="B5" i="9"/>
</calcChain>
</file>

<file path=xl/sharedStrings.xml><?xml version="1.0" encoding="utf-8"?>
<sst xmlns="http://schemas.openxmlformats.org/spreadsheetml/2006/main" count="94" uniqueCount="26">
  <si>
    <t>Juillet</t>
  </si>
  <si>
    <t>Août</t>
  </si>
  <si>
    <t>Septembre</t>
  </si>
  <si>
    <t>Mars</t>
  </si>
  <si>
    <t>Juin</t>
  </si>
  <si>
    <t>Issole</t>
  </si>
  <si>
    <t>Prélèvements nets irrigation</t>
  </si>
  <si>
    <t>Prélèvements nets AEP</t>
  </si>
  <si>
    <t>Volume prélevable</t>
  </si>
  <si>
    <t>Carami - Issole (m3)</t>
  </si>
  <si>
    <t>Octobre</t>
  </si>
  <si>
    <t>Prélèvements nets</t>
  </si>
  <si>
    <t>Carami</t>
  </si>
  <si>
    <t>Prélèvement net irrigation actuel</t>
  </si>
  <si>
    <t>Prélèvement net AEP actuel</t>
  </si>
  <si>
    <t>Février</t>
  </si>
  <si>
    <t>Novembre</t>
  </si>
  <si>
    <t>Prélèvement nets total</t>
  </si>
  <si>
    <t>Ecart Vprélevable/Pnet</t>
  </si>
  <si>
    <t xml:space="preserve">code couleur </t>
  </si>
  <si>
    <t xml:space="preserve">en noir les données issues de l'EVP Argens </t>
  </si>
  <si>
    <t>code couleur</t>
  </si>
  <si>
    <t xml:space="preserve">en bleu les données issues de notre étude </t>
  </si>
  <si>
    <t xml:space="preserve">en rouge, l'écart entre le Vprélevable et le P net recalculé avec nos données </t>
  </si>
  <si>
    <t>Prélèvement net irrigation potentiel</t>
  </si>
  <si>
    <t xml:space="preserve">surligné en orange, les mois où les prélèvements sont &gt; au V prélevable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</si>
</sst>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\ _€_-;\-* #,##0\ _€_-;_-* &quot;-&quot;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 vertical="center"/>
    </xf>
    <xf numFmtId="164" fontId="0" fillId="0" borderId="1" xfId="0" applyNumberFormat="1" applyBorder="1"/>
    <xf numFmtId="164" fontId="0" fillId="0" borderId="1" xfId="1" applyNumberFormat="1" applyFont="1" applyBorder="1"/>
    <xf numFmtId="164" fontId="0" fillId="0" borderId="0" xfId="1" applyNumberFormat="1" applyFont="1"/>
    <xf numFmtId="164" fontId="3" fillId="0" borderId="1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9" fontId="0" fillId="0" borderId="0" xfId="2" applyFont="1"/>
    <xf numFmtId="166" fontId="0" fillId="0" borderId="1" xfId="0" applyNumberFormat="1" applyBorder="1"/>
    <xf numFmtId="165" fontId="2" fillId="0" borderId="1" xfId="2" applyNumberFormat="1" applyFont="1" applyBorder="1"/>
    <xf numFmtId="165" fontId="3" fillId="0" borderId="1" xfId="2" applyNumberFormat="1" applyFont="1" applyBorder="1"/>
    <xf numFmtId="9" fontId="3" fillId="0" borderId="1" xfId="2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/>
    <xf numFmtId="0" fontId="2" fillId="2" borderId="0" xfId="0" applyFont="1" applyFill="1"/>
    <xf numFmtId="164" fontId="4" fillId="0" borderId="1" xfId="1" applyNumberFormat="1" applyFont="1" applyBorder="1" applyAlignment="1">
      <alignment horizontal="center" vertical="center"/>
    </xf>
    <xf numFmtId="0" fontId="0" fillId="3" borderId="0" xfId="0" applyFill="1"/>
    <xf numFmtId="165" fontId="2" fillId="3" borderId="1" xfId="2" applyNumberFormat="1" applyFont="1" applyFill="1" applyBorder="1"/>
    <xf numFmtId="9" fontId="2" fillId="3" borderId="1" xfId="2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22"/>
  <sheetViews>
    <sheetView workbookViewId="0">
      <selection activeCell="D27" sqref="D27"/>
    </sheetView>
  </sheetViews>
  <sheetFormatPr baseColWidth="10" defaultRowHeight="14.4" x14ac:dyDescent="0.3"/>
  <cols>
    <col min="1" max="1" width="32.6640625" bestFit="1" customWidth="1"/>
    <col min="2" max="6" width="14.33203125" bestFit="1" customWidth="1"/>
    <col min="7" max="7" width="12.6640625" bestFit="1" customWidth="1"/>
    <col min="8" max="8" width="25.33203125" bestFit="1" customWidth="1"/>
  </cols>
  <sheetData>
    <row r="2" spans="1:8" x14ac:dyDescent="0.3">
      <c r="A2" s="2" t="s">
        <v>9</v>
      </c>
      <c r="B2" s="4" t="s">
        <v>4</v>
      </c>
      <c r="C2" s="4" t="s">
        <v>0</v>
      </c>
      <c r="D2" s="4" t="s">
        <v>1</v>
      </c>
      <c r="E2" s="4" t="s">
        <v>2</v>
      </c>
      <c r="F2" s="4" t="s">
        <v>10</v>
      </c>
      <c r="H2" s="19" t="s">
        <v>19</v>
      </c>
    </row>
    <row r="3" spans="1:8" x14ac:dyDescent="0.3">
      <c r="A3" s="1" t="s">
        <v>6</v>
      </c>
      <c r="B3" s="5">
        <v>988000</v>
      </c>
      <c r="C3" s="5">
        <v>1227000</v>
      </c>
      <c r="D3" s="5">
        <v>1227000</v>
      </c>
      <c r="E3" s="5">
        <v>988000</v>
      </c>
      <c r="F3" s="5">
        <v>673000</v>
      </c>
      <c r="H3" t="s">
        <v>20</v>
      </c>
    </row>
    <row r="4" spans="1:8" x14ac:dyDescent="0.3">
      <c r="A4" s="1" t="s">
        <v>7</v>
      </c>
      <c r="B4" s="5">
        <v>1997000</v>
      </c>
      <c r="C4" s="5">
        <v>2940000</v>
      </c>
      <c r="D4" s="5">
        <v>2838000</v>
      </c>
      <c r="E4" s="5">
        <v>1853000</v>
      </c>
      <c r="F4" s="6">
        <v>1177000</v>
      </c>
    </row>
    <row r="5" spans="1:8" x14ac:dyDescent="0.3">
      <c r="A5" s="1" t="s">
        <v>11</v>
      </c>
      <c r="B5" s="10">
        <f>SUM(B3:B4)</f>
        <v>2985000</v>
      </c>
      <c r="C5" s="10">
        <f t="shared" ref="C5:F5" si="0">SUM(C3:C4)</f>
        <v>4167000</v>
      </c>
      <c r="D5" s="10">
        <f t="shared" si="0"/>
        <v>4065000</v>
      </c>
      <c r="E5" s="10">
        <f t="shared" si="0"/>
        <v>2841000</v>
      </c>
      <c r="F5" s="10">
        <f t="shared" si="0"/>
        <v>1850000</v>
      </c>
    </row>
    <row r="6" spans="1:8" x14ac:dyDescent="0.3">
      <c r="A6" s="1" t="s">
        <v>8</v>
      </c>
      <c r="B6" s="8">
        <v>2085000</v>
      </c>
      <c r="C6" s="8">
        <v>2897000</v>
      </c>
      <c r="D6" s="8">
        <v>2826000</v>
      </c>
      <c r="E6" s="8">
        <v>1974000</v>
      </c>
      <c r="F6" s="8">
        <v>1200000</v>
      </c>
    </row>
    <row r="7" spans="1:8" x14ac:dyDescent="0.3">
      <c r="C7" s="9"/>
      <c r="D7" s="9"/>
      <c r="E7" s="9"/>
      <c r="F7" s="9"/>
    </row>
    <row r="9" spans="1:8" x14ac:dyDescent="0.3">
      <c r="A9" s="3" t="s">
        <v>5</v>
      </c>
      <c r="B9" s="4" t="s">
        <v>15</v>
      </c>
      <c r="C9" s="4" t="s">
        <v>3</v>
      </c>
      <c r="D9" s="4" t="s">
        <v>0</v>
      </c>
      <c r="E9" s="4" t="s">
        <v>1</v>
      </c>
      <c r="F9" s="4" t="s">
        <v>2</v>
      </c>
      <c r="G9" s="11" t="s">
        <v>10</v>
      </c>
      <c r="H9" s="4" t="s">
        <v>16</v>
      </c>
    </row>
    <row r="10" spans="1:8" x14ac:dyDescent="0.3">
      <c r="A10" s="1" t="s">
        <v>13</v>
      </c>
      <c r="B10" s="5">
        <v>53000</v>
      </c>
      <c r="C10" s="5">
        <v>63000</v>
      </c>
      <c r="D10" s="5">
        <v>590000</v>
      </c>
      <c r="E10" s="5">
        <v>590000</v>
      </c>
      <c r="F10" s="5">
        <v>451000</v>
      </c>
      <c r="G10" s="8">
        <v>251000</v>
      </c>
      <c r="H10" s="8">
        <v>94000</v>
      </c>
    </row>
    <row r="11" spans="1:8" x14ac:dyDescent="0.3">
      <c r="A11" s="1" t="s">
        <v>14</v>
      </c>
      <c r="B11" s="8">
        <v>-15000</v>
      </c>
      <c r="C11" s="8">
        <v>-4000</v>
      </c>
      <c r="D11" s="8">
        <v>66000</v>
      </c>
      <c r="E11" s="8">
        <v>65000</v>
      </c>
      <c r="F11" s="8">
        <v>36000</v>
      </c>
      <c r="G11" s="8">
        <v>-1000</v>
      </c>
      <c r="H11" s="8">
        <v>-13000</v>
      </c>
    </row>
    <row r="12" spans="1:8" x14ac:dyDescent="0.3">
      <c r="A12" s="12" t="s">
        <v>17</v>
      </c>
      <c r="B12" s="7">
        <v>37000</v>
      </c>
      <c r="C12" s="7">
        <v>58000</v>
      </c>
      <c r="D12" s="7">
        <v>656000</v>
      </c>
      <c r="E12" s="7">
        <v>655000</v>
      </c>
      <c r="F12" s="7">
        <v>487000</v>
      </c>
      <c r="G12" s="7">
        <v>249000</v>
      </c>
      <c r="H12" s="7">
        <v>81000</v>
      </c>
    </row>
    <row r="13" spans="1:8" x14ac:dyDescent="0.3">
      <c r="A13" s="13" t="s">
        <v>8</v>
      </c>
      <c r="B13" s="5">
        <v>27000</v>
      </c>
      <c r="C13" s="5">
        <v>18000</v>
      </c>
      <c r="D13" s="5">
        <v>514000</v>
      </c>
      <c r="E13" s="5">
        <v>435000</v>
      </c>
      <c r="F13" s="5">
        <v>325000</v>
      </c>
      <c r="G13" s="5">
        <v>85000</v>
      </c>
      <c r="H13" s="5">
        <v>71000</v>
      </c>
    </row>
    <row r="14" spans="1:8" x14ac:dyDescent="0.3">
      <c r="A14" s="12" t="s">
        <v>18</v>
      </c>
      <c r="B14" s="17">
        <f>(B12-B13)/(-B12)</f>
        <v>-0.27027027027027029</v>
      </c>
      <c r="C14" s="17">
        <f t="shared" ref="C14:H14" si="1">(C12-C13)/(-C12)</f>
        <v>-0.68965517241379315</v>
      </c>
      <c r="D14" s="17">
        <f t="shared" si="1"/>
        <v>-0.21646341463414634</v>
      </c>
      <c r="E14" s="17">
        <f t="shared" si="1"/>
        <v>-0.33587786259541985</v>
      </c>
      <c r="F14" s="17">
        <f t="shared" si="1"/>
        <v>-0.3326488706365503</v>
      </c>
      <c r="G14" s="17">
        <f t="shared" si="1"/>
        <v>-0.65863453815261042</v>
      </c>
      <c r="H14" s="17">
        <f t="shared" si="1"/>
        <v>-0.12345679012345678</v>
      </c>
    </row>
    <row r="15" spans="1:8" x14ac:dyDescent="0.3">
      <c r="B15" s="14"/>
      <c r="C15" s="14"/>
      <c r="D15" s="14"/>
      <c r="E15" s="14"/>
      <c r="F15" s="14"/>
      <c r="G15" s="14"/>
      <c r="H15" s="14"/>
    </row>
    <row r="17" spans="1:6" x14ac:dyDescent="0.3">
      <c r="A17" s="3" t="s">
        <v>12</v>
      </c>
      <c r="B17" s="4" t="s">
        <v>4</v>
      </c>
      <c r="C17" s="4" t="s">
        <v>0</v>
      </c>
      <c r="D17" s="4" t="s">
        <v>1</v>
      </c>
      <c r="E17" s="4" t="s">
        <v>2</v>
      </c>
      <c r="F17" s="4" t="s">
        <v>10</v>
      </c>
    </row>
    <row r="18" spans="1:6" x14ac:dyDescent="0.3">
      <c r="A18" s="1" t="s">
        <v>13</v>
      </c>
      <c r="B18" s="5">
        <v>537000</v>
      </c>
      <c r="C18" s="5">
        <v>637000</v>
      </c>
      <c r="D18" s="5">
        <v>637000</v>
      </c>
      <c r="E18" s="5">
        <v>537000</v>
      </c>
      <c r="F18" s="5">
        <v>423000</v>
      </c>
    </row>
    <row r="19" spans="1:6" x14ac:dyDescent="0.3">
      <c r="A19" s="1" t="s">
        <v>14</v>
      </c>
      <c r="B19" s="8">
        <v>1965000</v>
      </c>
      <c r="C19" s="8">
        <v>2873000</v>
      </c>
      <c r="D19" s="8">
        <v>2774000</v>
      </c>
      <c r="E19" s="8">
        <v>1817000</v>
      </c>
      <c r="F19" s="8">
        <v>1178000</v>
      </c>
    </row>
    <row r="20" spans="1:6" x14ac:dyDescent="0.3">
      <c r="A20" s="12" t="s">
        <v>17</v>
      </c>
      <c r="B20" s="7">
        <v>2502000</v>
      </c>
      <c r="C20" s="7">
        <v>3510000</v>
      </c>
      <c r="D20" s="7">
        <v>3411000</v>
      </c>
      <c r="E20" s="7">
        <v>2354000</v>
      </c>
      <c r="F20" s="7">
        <v>1601000</v>
      </c>
    </row>
    <row r="21" spans="1:6" x14ac:dyDescent="0.3">
      <c r="A21" s="12" t="s">
        <v>8</v>
      </c>
      <c r="B21" s="15">
        <v>1751400</v>
      </c>
      <c r="C21" s="15">
        <v>2457000</v>
      </c>
      <c r="D21" s="15">
        <v>2387700</v>
      </c>
      <c r="E21" s="15">
        <v>1647800</v>
      </c>
      <c r="F21" s="15">
        <v>1120700</v>
      </c>
    </row>
    <row r="22" spans="1:6" x14ac:dyDescent="0.3">
      <c r="A22" s="13" t="s">
        <v>18</v>
      </c>
      <c r="B22" s="18">
        <f>(B20-B21)/(-B20)</f>
        <v>-0.3</v>
      </c>
      <c r="C22" s="18">
        <f t="shared" ref="C22:F22" si="2">(C20-C21)/(-C20)</f>
        <v>-0.3</v>
      </c>
      <c r="D22" s="18">
        <f t="shared" si="2"/>
        <v>-0.3</v>
      </c>
      <c r="E22" s="18">
        <f t="shared" si="2"/>
        <v>-0.3</v>
      </c>
      <c r="F22" s="18">
        <f t="shared" si="2"/>
        <v>-0.3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H16"/>
  <sheetViews>
    <sheetView tabSelected="1" workbookViewId="0">
      <selection activeCell="E27" sqref="E27"/>
    </sheetView>
  </sheetViews>
  <sheetFormatPr baseColWidth="10" defaultRowHeight="14.4" x14ac:dyDescent="0.3"/>
  <cols>
    <col min="1" max="1" width="32.6640625" bestFit="1" customWidth="1"/>
    <col min="2" max="6" width="14.33203125" bestFit="1" customWidth="1"/>
    <col min="7" max="7" width="12.6640625" bestFit="1" customWidth="1"/>
    <col min="8" max="8" width="25.33203125" bestFit="1" customWidth="1"/>
  </cols>
  <sheetData>
    <row r="3" spans="1:8" x14ac:dyDescent="0.3">
      <c r="A3" s="3" t="s">
        <v>5</v>
      </c>
      <c r="B3" s="4" t="s">
        <v>15</v>
      </c>
      <c r="C3" s="4" t="s">
        <v>3</v>
      </c>
      <c r="D3" s="4" t="s">
        <v>0</v>
      </c>
      <c r="E3" s="4" t="s">
        <v>1</v>
      </c>
      <c r="F3" s="4" t="s">
        <v>2</v>
      </c>
      <c r="G3" s="11" t="s">
        <v>10</v>
      </c>
      <c r="H3" s="4" t="s">
        <v>16</v>
      </c>
    </row>
    <row r="4" spans="1:8" x14ac:dyDescent="0.3">
      <c r="A4" s="1" t="s">
        <v>13</v>
      </c>
      <c r="B4" s="22">
        <v>266232.96000000002</v>
      </c>
      <c r="C4" s="22">
        <v>294757.92</v>
      </c>
      <c r="D4" s="22">
        <v>368280</v>
      </c>
      <c r="E4" s="22">
        <v>368280</v>
      </c>
      <c r="F4" s="22">
        <v>229823.99999999997</v>
      </c>
      <c r="G4" s="22">
        <v>291142.07999999996</v>
      </c>
      <c r="H4" s="22">
        <v>285249.59999999998</v>
      </c>
    </row>
    <row r="5" spans="1:8" x14ac:dyDescent="0.3">
      <c r="A5" s="1" t="s">
        <v>14</v>
      </c>
      <c r="B5" s="8">
        <v>-15000</v>
      </c>
      <c r="C5" s="8">
        <v>-4000</v>
      </c>
      <c r="D5" s="8">
        <v>66000</v>
      </c>
      <c r="E5" s="8">
        <v>65000</v>
      </c>
      <c r="F5" s="8">
        <v>36000</v>
      </c>
      <c r="G5" s="8">
        <v>-1000</v>
      </c>
      <c r="H5" s="8">
        <v>-13000</v>
      </c>
    </row>
    <row r="6" spans="1:8" x14ac:dyDescent="0.3">
      <c r="A6" s="12" t="s">
        <v>17</v>
      </c>
      <c r="B6" s="7">
        <v>251232.96000000002</v>
      </c>
      <c r="C6" s="7">
        <v>290757.92</v>
      </c>
      <c r="D6" s="7">
        <v>434280</v>
      </c>
      <c r="E6" s="7">
        <v>433280</v>
      </c>
      <c r="F6" s="7">
        <v>265824</v>
      </c>
      <c r="G6" s="7">
        <v>290142.07999999996</v>
      </c>
      <c r="H6" s="7">
        <v>272249.59999999998</v>
      </c>
    </row>
    <row r="7" spans="1:8" x14ac:dyDescent="0.3">
      <c r="A7" s="13" t="s">
        <v>8</v>
      </c>
      <c r="B7" s="5">
        <v>27000</v>
      </c>
      <c r="C7" s="5">
        <v>18000</v>
      </c>
      <c r="D7" s="5">
        <v>514000</v>
      </c>
      <c r="E7" s="5">
        <v>435000</v>
      </c>
      <c r="F7" s="5">
        <v>325000</v>
      </c>
      <c r="G7" s="5">
        <v>85000</v>
      </c>
      <c r="H7" s="5">
        <v>71000</v>
      </c>
    </row>
    <row r="8" spans="1:8" x14ac:dyDescent="0.3">
      <c r="A8" s="12" t="s">
        <v>18</v>
      </c>
      <c r="B8" s="24">
        <f>(B7-B6)/B6</f>
        <v>-0.8925300247228708</v>
      </c>
      <c r="C8" s="24">
        <f t="shared" ref="C8:H8" si="0">(C7-C6)/C6</f>
        <v>-0.93809282993907783</v>
      </c>
      <c r="D8" s="16">
        <f t="shared" si="0"/>
        <v>0.1835682048448006</v>
      </c>
      <c r="E8" s="16">
        <f t="shared" si="0"/>
        <v>3.9697193500738553E-3</v>
      </c>
      <c r="F8" s="16">
        <f t="shared" si="0"/>
        <v>0.22261345852895148</v>
      </c>
      <c r="G8" s="24">
        <f t="shared" si="0"/>
        <v>-0.70704008187988443</v>
      </c>
      <c r="H8" s="24">
        <f t="shared" si="0"/>
        <v>-0.73920990150215093</v>
      </c>
    </row>
    <row r="9" spans="1:8" x14ac:dyDescent="0.3">
      <c r="B9" s="14"/>
      <c r="C9" s="14"/>
      <c r="D9" s="14"/>
      <c r="E9" s="14"/>
      <c r="F9" s="14"/>
      <c r="G9" s="14"/>
      <c r="H9" s="14"/>
    </row>
    <row r="11" spans="1:8" x14ac:dyDescent="0.3">
      <c r="A11" s="3" t="s">
        <v>12</v>
      </c>
      <c r="B11" s="4" t="s">
        <v>4</v>
      </c>
      <c r="C11" s="4" t="s">
        <v>0</v>
      </c>
      <c r="D11" s="4" t="s">
        <v>1</v>
      </c>
      <c r="E11" s="4" t="s">
        <v>2</v>
      </c>
      <c r="F11" s="4" t="s">
        <v>10</v>
      </c>
      <c r="H11" s="19" t="s">
        <v>21</v>
      </c>
    </row>
    <row r="12" spans="1:8" x14ac:dyDescent="0.3">
      <c r="A12" s="1" t="s">
        <v>13</v>
      </c>
      <c r="B12" s="22">
        <v>443986.92</v>
      </c>
      <c r="C12" s="22">
        <v>409674.67200000002</v>
      </c>
      <c r="D12" s="22">
        <v>409674.67200000002</v>
      </c>
      <c r="E12" s="22">
        <v>459829.43999999994</v>
      </c>
      <c r="F12" s="22">
        <v>540639.50399999996</v>
      </c>
      <c r="H12" t="s">
        <v>20</v>
      </c>
    </row>
    <row r="13" spans="1:8" x14ac:dyDescent="0.3">
      <c r="A13" s="1" t="s">
        <v>14</v>
      </c>
      <c r="B13" s="8">
        <v>1965000</v>
      </c>
      <c r="C13" s="8">
        <v>2873000</v>
      </c>
      <c r="D13" s="8">
        <v>2774000</v>
      </c>
      <c r="E13" s="8">
        <v>1817000</v>
      </c>
      <c r="F13" s="8">
        <v>1178000</v>
      </c>
      <c r="H13" s="20" t="s">
        <v>22</v>
      </c>
    </row>
    <row r="14" spans="1:8" x14ac:dyDescent="0.3">
      <c r="A14" s="12" t="s">
        <v>17</v>
      </c>
      <c r="B14" s="7">
        <v>2408986.92</v>
      </c>
      <c r="C14" s="7">
        <v>3282674.6720000003</v>
      </c>
      <c r="D14" s="7">
        <v>3183674.6720000003</v>
      </c>
      <c r="E14" s="7">
        <v>2276829.44</v>
      </c>
      <c r="F14" s="7">
        <v>1718639.504</v>
      </c>
      <c r="H14" s="21" t="s">
        <v>23</v>
      </c>
    </row>
    <row r="15" spans="1:8" x14ac:dyDescent="0.3">
      <c r="A15" s="12" t="s">
        <v>8</v>
      </c>
      <c r="B15" s="15">
        <v>1751400</v>
      </c>
      <c r="C15" s="15">
        <v>2457000</v>
      </c>
      <c r="D15" s="15">
        <v>2387700</v>
      </c>
      <c r="E15" s="15">
        <v>1647800</v>
      </c>
      <c r="F15" s="15">
        <v>1120700</v>
      </c>
      <c r="H15" s="23" t="s">
        <v>25</v>
      </c>
    </row>
    <row r="16" spans="1:8" x14ac:dyDescent="0.3">
      <c r="A16" s="13" t="s">
        <v>18</v>
      </c>
      <c r="B16" s="25">
        <f>(B15-B14)/B14</f>
        <v>-0.27297239123241063</v>
      </c>
      <c r="C16" s="25">
        <f t="shared" ref="C16:F16" si="1">(C15-C14)/C14</f>
        <v>-0.25152497719091677</v>
      </c>
      <c r="D16" s="25">
        <f t="shared" si="1"/>
        <v>-0.25001759099335519</v>
      </c>
      <c r="E16" s="25">
        <f t="shared" si="1"/>
        <v>-0.27627429132328857</v>
      </c>
      <c r="F16" s="25">
        <f t="shared" si="1"/>
        <v>-0.34791444198061444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3:H16"/>
  <sheetViews>
    <sheetView workbookViewId="0">
      <selection activeCell="F38" sqref="E38:F38"/>
    </sheetView>
  </sheetViews>
  <sheetFormatPr baseColWidth="10" defaultRowHeight="14.4" x14ac:dyDescent="0.3"/>
  <cols>
    <col min="1" max="1" width="32.6640625" bestFit="1" customWidth="1"/>
    <col min="2" max="6" width="14.33203125" bestFit="1" customWidth="1"/>
    <col min="7" max="7" width="12.6640625" bestFit="1" customWidth="1"/>
    <col min="8" max="8" width="25.33203125" bestFit="1" customWidth="1"/>
  </cols>
  <sheetData>
    <row r="3" spans="1:8" x14ac:dyDescent="0.3">
      <c r="A3" s="3" t="s">
        <v>5</v>
      </c>
      <c r="B3" s="4" t="s">
        <v>15</v>
      </c>
      <c r="C3" s="4" t="s">
        <v>3</v>
      </c>
      <c r="D3" s="4" t="s">
        <v>0</v>
      </c>
      <c r="E3" s="4" t="s">
        <v>1</v>
      </c>
      <c r="F3" s="4" t="s">
        <v>2</v>
      </c>
      <c r="G3" s="11" t="s">
        <v>10</v>
      </c>
      <c r="H3" s="4" t="s">
        <v>16</v>
      </c>
    </row>
    <row r="4" spans="1:8" x14ac:dyDescent="0.3">
      <c r="A4" s="1" t="s">
        <v>24</v>
      </c>
      <c r="B4" s="22">
        <v>133056</v>
      </c>
      <c r="C4" s="22">
        <v>161106.3492857143</v>
      </c>
      <c r="D4" s="22">
        <v>796314.63239140715</v>
      </c>
      <c r="E4" s="22">
        <v>736502.8031153651</v>
      </c>
      <c r="F4" s="22">
        <v>511409.6590117024</v>
      </c>
      <c r="G4" s="22">
        <v>134860.97571428574</v>
      </c>
      <c r="H4" s="22">
        <v>142560</v>
      </c>
    </row>
    <row r="5" spans="1:8" x14ac:dyDescent="0.3">
      <c r="A5" s="1" t="s">
        <v>14</v>
      </c>
      <c r="B5" s="8">
        <v>-15000</v>
      </c>
      <c r="C5" s="8">
        <v>-4000</v>
      </c>
      <c r="D5" s="8">
        <v>66000</v>
      </c>
      <c r="E5" s="8">
        <v>65000</v>
      </c>
      <c r="F5" s="8">
        <v>36000</v>
      </c>
      <c r="G5" s="8">
        <v>-1000</v>
      </c>
      <c r="H5" s="8">
        <v>-13000</v>
      </c>
    </row>
    <row r="6" spans="1:8" x14ac:dyDescent="0.3">
      <c r="A6" s="12" t="s">
        <v>17</v>
      </c>
      <c r="B6" s="7">
        <v>118056</v>
      </c>
      <c r="C6" s="7">
        <v>157106.3492857143</v>
      </c>
      <c r="D6" s="7">
        <v>862314.63239140715</v>
      </c>
      <c r="E6" s="7">
        <v>801502.8031153651</v>
      </c>
      <c r="F6" s="7">
        <v>547409.6590117024</v>
      </c>
      <c r="G6" s="7">
        <v>133860.97571428574</v>
      </c>
      <c r="H6" s="7">
        <v>129560</v>
      </c>
    </row>
    <row r="7" spans="1:8" x14ac:dyDescent="0.3">
      <c r="A7" s="13" t="s">
        <v>8</v>
      </c>
      <c r="B7" s="5">
        <v>27000</v>
      </c>
      <c r="C7" s="5">
        <v>18000</v>
      </c>
      <c r="D7" s="5">
        <v>514000</v>
      </c>
      <c r="E7" s="5">
        <v>435000</v>
      </c>
      <c r="F7" s="5">
        <v>325000</v>
      </c>
      <c r="G7" s="5">
        <v>85000</v>
      </c>
      <c r="H7" s="5">
        <v>71000</v>
      </c>
    </row>
    <row r="8" spans="1:8" x14ac:dyDescent="0.3">
      <c r="A8" s="12" t="s">
        <v>18</v>
      </c>
      <c r="B8" s="24">
        <f>(B7-B6)/B6</f>
        <v>-0.77129497865419805</v>
      </c>
      <c r="C8" s="24">
        <f t="shared" ref="C8:H8" si="0">(C7-C6)/C6</f>
        <v>-0.88542792775825296</v>
      </c>
      <c r="D8" s="24">
        <f t="shared" si="0"/>
        <v>-0.40392986423696231</v>
      </c>
      <c r="E8" s="24">
        <f t="shared" si="0"/>
        <v>-0.45726952131770915</v>
      </c>
      <c r="F8" s="24">
        <f t="shared" si="0"/>
        <v>-0.40629472891151119</v>
      </c>
      <c r="G8" s="24">
        <f t="shared" si="0"/>
        <v>-0.36501284600356654</v>
      </c>
      <c r="H8" s="24">
        <f t="shared" si="0"/>
        <v>-0.45199135535659152</v>
      </c>
    </row>
    <row r="9" spans="1:8" x14ac:dyDescent="0.3">
      <c r="B9" s="14"/>
      <c r="C9" s="14"/>
      <c r="D9" s="14"/>
      <c r="E9" s="14"/>
      <c r="F9" s="14"/>
      <c r="G9" s="14"/>
      <c r="H9" s="14"/>
    </row>
    <row r="11" spans="1:8" x14ac:dyDescent="0.3">
      <c r="A11" s="3" t="s">
        <v>12</v>
      </c>
      <c r="B11" s="4" t="s">
        <v>4</v>
      </c>
      <c r="C11" s="4" t="s">
        <v>0</v>
      </c>
      <c r="D11" s="4" t="s">
        <v>1</v>
      </c>
      <c r="E11" s="4" t="s">
        <v>2</v>
      </c>
      <c r="F11" s="4" t="s">
        <v>10</v>
      </c>
      <c r="H11" s="26" t="s">
        <v>21</v>
      </c>
    </row>
    <row r="12" spans="1:8" x14ac:dyDescent="0.3">
      <c r="A12" s="1" t="s">
        <v>24</v>
      </c>
      <c r="B12" s="22">
        <v>755408.30501027778</v>
      </c>
      <c r="C12" s="22">
        <v>796314.63239140715</v>
      </c>
      <c r="D12" s="22">
        <v>736502.8031153651</v>
      </c>
      <c r="E12" s="22">
        <v>511409.6590117024</v>
      </c>
      <c r="F12" s="22">
        <v>134860.97571428574</v>
      </c>
      <c r="H12" t="s">
        <v>20</v>
      </c>
    </row>
    <row r="13" spans="1:8" x14ac:dyDescent="0.3">
      <c r="A13" s="1" t="s">
        <v>14</v>
      </c>
      <c r="B13" s="8">
        <v>1965000</v>
      </c>
      <c r="C13" s="8">
        <v>2873000</v>
      </c>
      <c r="D13" s="8">
        <v>2774000</v>
      </c>
      <c r="E13" s="8">
        <v>1817000</v>
      </c>
      <c r="F13" s="8">
        <v>1178000</v>
      </c>
      <c r="H13" s="20" t="s">
        <v>22</v>
      </c>
    </row>
    <row r="14" spans="1:8" x14ac:dyDescent="0.3">
      <c r="A14" s="12" t="s">
        <v>17</v>
      </c>
      <c r="B14" s="7">
        <v>2720408.3050102778</v>
      </c>
      <c r="C14" s="7">
        <v>3669314.6323914072</v>
      </c>
      <c r="D14" s="7">
        <v>3510502.8031153651</v>
      </c>
      <c r="E14" s="7">
        <v>2328409.6590117025</v>
      </c>
      <c r="F14" s="7">
        <v>1312860.9757142859</v>
      </c>
      <c r="H14" s="21" t="s">
        <v>23</v>
      </c>
    </row>
    <row r="15" spans="1:8" x14ac:dyDescent="0.3">
      <c r="A15" s="12" t="s">
        <v>8</v>
      </c>
      <c r="B15" s="15">
        <v>1751400</v>
      </c>
      <c r="C15" s="15">
        <v>2457000</v>
      </c>
      <c r="D15" s="15">
        <v>2387700</v>
      </c>
      <c r="E15" s="15">
        <v>1647800</v>
      </c>
      <c r="F15" s="15">
        <v>1120700</v>
      </c>
      <c r="H15" s="23" t="s">
        <v>25</v>
      </c>
    </row>
    <row r="16" spans="1:8" x14ac:dyDescent="0.3">
      <c r="A16" s="13" t="s">
        <v>18</v>
      </c>
      <c r="B16" s="25">
        <f>(B15-B14)/B14</f>
        <v>-0.35619958343224395</v>
      </c>
      <c r="C16" s="25">
        <f t="shared" ref="C16:F16" si="1">(C15-C14)/C14</f>
        <v>-0.33039266289391589</v>
      </c>
      <c r="D16" s="25">
        <f t="shared" si="1"/>
        <v>-0.31984102166759232</v>
      </c>
      <c r="E16" s="25">
        <f t="shared" si="1"/>
        <v>-0.29230666363950253</v>
      </c>
      <c r="F16" s="25">
        <f t="shared" si="1"/>
        <v>-0.14636810695796421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Bilans_EVP</vt:lpstr>
      <vt:lpstr>Pnet_canaux_actuels</vt:lpstr>
      <vt:lpstr>Pnet_canaux_potentiels</vt:lpstr>
    </vt:vector>
  </TitlesOfParts>
  <Company>BRL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Legay</dc:creator>
  <cp:lastModifiedBy>Thomas Legay</cp:lastModifiedBy>
  <dcterms:created xsi:type="dcterms:W3CDTF">2018-08-07T11:22:47Z</dcterms:created>
  <dcterms:modified xsi:type="dcterms:W3CDTF">2019-02-11T17:34:51Z</dcterms:modified>
</cp:coreProperties>
</file>